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11460" yWindow="0" windowWidth="26940" windowHeight="19880"/>
  </bookViews>
  <sheets>
    <sheet name="Summary Statistics-Weather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3" i="1" l="1"/>
  <c r="G53" i="1"/>
  <c r="H53" i="1"/>
  <c r="I53" i="1"/>
  <c r="J53" i="1"/>
  <c r="K53" i="1"/>
  <c r="L53" i="1"/>
  <c r="M53" i="1"/>
  <c r="N53" i="1"/>
  <c r="O53" i="1"/>
  <c r="P53" i="1"/>
  <c r="F54" i="1"/>
  <c r="G54" i="1"/>
  <c r="H54" i="1"/>
  <c r="I54" i="1"/>
  <c r="J54" i="1"/>
  <c r="K54" i="1"/>
  <c r="L54" i="1"/>
  <c r="M54" i="1"/>
  <c r="N54" i="1"/>
  <c r="O54" i="1"/>
  <c r="P54" i="1"/>
  <c r="E54" i="1"/>
  <c r="E53" i="1"/>
  <c r="W42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E50" i="1"/>
  <c r="F50" i="1"/>
  <c r="G50" i="1"/>
  <c r="H50" i="1"/>
  <c r="I50" i="1"/>
  <c r="J50" i="1"/>
  <c r="K50" i="1"/>
  <c r="L50" i="1"/>
  <c r="M50" i="1"/>
  <c r="N50" i="1"/>
  <c r="O50" i="1"/>
  <c r="P50" i="1"/>
  <c r="E51" i="1"/>
  <c r="F51" i="1"/>
  <c r="G51" i="1"/>
  <c r="H51" i="1"/>
  <c r="I51" i="1"/>
  <c r="J51" i="1"/>
  <c r="K51" i="1"/>
  <c r="L51" i="1"/>
  <c r="M51" i="1"/>
  <c r="N51" i="1"/>
  <c r="O51" i="1"/>
  <c r="P51" i="1"/>
  <c r="E52" i="1"/>
  <c r="F52" i="1"/>
  <c r="G52" i="1"/>
  <c r="H52" i="1"/>
  <c r="I52" i="1"/>
  <c r="J52" i="1"/>
  <c r="K52" i="1"/>
  <c r="L52" i="1"/>
  <c r="M52" i="1"/>
  <c r="N52" i="1"/>
  <c r="O52" i="1"/>
  <c r="P52" i="1"/>
</calcChain>
</file>

<file path=xl/sharedStrings.xml><?xml version="1.0" encoding="utf-8"?>
<sst xmlns="http://schemas.openxmlformats.org/spreadsheetml/2006/main" count="163" uniqueCount="65">
  <si>
    <t>Summary Statistics and Weather</t>
  </si>
  <si>
    <t>Walking:</t>
  </si>
  <si>
    <t>Vehicle:</t>
  </si>
  <si>
    <t>Snow Cover (cm):</t>
  </si>
  <si>
    <t>Wind:</t>
  </si>
  <si>
    <t>Month</t>
  </si>
  <si>
    <t>Day</t>
  </si>
  <si>
    <t>Year</t>
  </si>
  <si>
    <t>Yr. #</t>
  </si>
  <si>
    <t>Total Birds</t>
  </si>
  <si>
    <t>Hours</t>
  </si>
  <si>
    <t>km</t>
  </si>
  <si>
    <t>Feeder Hours</t>
  </si>
  <si>
    <t>min.</t>
  </si>
  <si>
    <t>max.</t>
  </si>
  <si>
    <t>Sky</t>
  </si>
  <si>
    <t>Direction</t>
  </si>
  <si>
    <t>Km/hr Range</t>
  </si>
  <si>
    <t>Dec.</t>
  </si>
  <si>
    <t>Total</t>
  </si>
  <si>
    <t>Yrs. Seen</t>
  </si>
  <si>
    <t>Avg./Yrs. Seen</t>
  </si>
  <si>
    <t>% Annual Change</t>
  </si>
  <si>
    <t>% Change vs. Long-term</t>
  </si>
  <si>
    <r>
      <t xml:space="preserve">Temperature </t>
    </r>
    <r>
      <rPr>
        <vertAlign val="superscript"/>
        <sz val="10"/>
        <rFont val="Arial"/>
        <family val="2"/>
      </rPr>
      <t>o</t>
    </r>
    <r>
      <rPr>
        <sz val="10"/>
        <rFont val="Arial"/>
      </rPr>
      <t>C:</t>
    </r>
  </si>
  <si>
    <t>Clear</t>
  </si>
  <si>
    <t>Cloudy</t>
  </si>
  <si>
    <t>N/A</t>
  </si>
  <si>
    <t>Windy</t>
  </si>
  <si>
    <t>Snowy</t>
  </si>
  <si>
    <t>Partly cloudy</t>
  </si>
  <si>
    <t>Mostly sunny</t>
  </si>
  <si>
    <t>Partly cloudy/ice fog</t>
  </si>
  <si>
    <t>Sunny (am)/cloudy (pm)</t>
  </si>
  <si>
    <t>Clear (am)/some clouds (pm)</t>
  </si>
  <si>
    <t xml:space="preserve">Total </t>
  </si>
  <si>
    <t>Species</t>
  </si>
  <si>
    <t>Participants</t>
  </si>
  <si>
    <t>W</t>
  </si>
  <si>
    <t>Calm</t>
  </si>
  <si>
    <t>S</t>
  </si>
  <si>
    <t>Light</t>
  </si>
  <si>
    <t>SW</t>
  </si>
  <si>
    <t>N</t>
  </si>
  <si>
    <t>NW</t>
  </si>
  <si>
    <t>16-40</t>
  </si>
  <si>
    <t>0-8</t>
  </si>
  <si>
    <t>5-25</t>
  </si>
  <si>
    <t>10-30</t>
  </si>
  <si>
    <t>10-25</t>
  </si>
  <si>
    <t>0-10</t>
  </si>
  <si>
    <t>0-24</t>
  </si>
  <si>
    <t>-</t>
  </si>
  <si>
    <t>NE</t>
  </si>
  <si>
    <t>5-10</t>
  </si>
  <si>
    <t>Mostly Sunny</t>
  </si>
  <si>
    <t>S-SE</t>
  </si>
  <si>
    <t>15-20</t>
  </si>
  <si>
    <t>N - NW</t>
  </si>
  <si>
    <t>0-5</t>
  </si>
  <si>
    <t xml:space="preserve">Christmas Bird Count - Medicine Hat, Alberta: For the Years 1982 - 2013; plus Long-term Average and % Change.  </t>
  </si>
  <si>
    <t>Cloudy (Rain in pm)</t>
  </si>
  <si>
    <t>S-SW</t>
  </si>
  <si>
    <t>5-15</t>
  </si>
  <si>
    <t>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</si>
</sst>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6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9" fontId="0" fillId="0" borderId="28" xfId="0" applyNumberFormat="1" applyBorder="1" applyAlignment="1">
      <alignment horizontal="center"/>
    </xf>
    <xf numFmtId="9" fontId="0" fillId="0" borderId="29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3" fillId="0" borderId="0" xfId="0" applyFont="1"/>
    <xf numFmtId="3" fontId="0" fillId="0" borderId="0" xfId="0" applyNumberFormat="1"/>
    <xf numFmtId="4" fontId="0" fillId="0" borderId="13" xfId="0" applyNumberFormat="1" applyFill="1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4" fontId="0" fillId="0" borderId="22" xfId="0" applyNumberFormat="1" applyFill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3" fontId="0" fillId="0" borderId="20" xfId="0" applyNumberFormat="1" applyFill="1" applyBorder="1" applyAlignment="1">
      <alignment horizontal="center"/>
    </xf>
    <xf numFmtId="3" fontId="0" fillId="0" borderId="17" xfId="0" quotePrefix="1" applyNumberFormat="1" applyFill="1" applyBorder="1" applyAlignment="1">
      <alignment horizontal="center"/>
    </xf>
    <xf numFmtId="3" fontId="0" fillId="0" borderId="23" xfId="0" quotePrefix="1" applyNumberForma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0" xfId="0" applyFill="1"/>
    <xf numFmtId="3" fontId="0" fillId="0" borderId="17" xfId="0" quotePrefix="1" applyNumberFormat="1" applyBorder="1" applyAlignment="1">
      <alignment horizontal="center"/>
    </xf>
    <xf numFmtId="3" fontId="0" fillId="0" borderId="0" xfId="0" applyNumberFormat="1" applyBorder="1"/>
    <xf numFmtId="0" fontId="1" fillId="0" borderId="0" xfId="0" applyFont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0"/>
  <sheetViews>
    <sheetView tabSelected="1" topLeftCell="A3" workbookViewId="0">
      <pane ySplit="1340" topLeftCell="A11" activePane="bottomLeft"/>
      <selection activeCell="A22" sqref="A22"/>
      <selection pane="bottomLeft" activeCell="H56" sqref="H56"/>
    </sheetView>
  </sheetViews>
  <sheetFormatPr baseColWidth="10" defaultColWidth="8.83203125" defaultRowHeight="12" x14ac:dyDescent="0"/>
  <cols>
    <col min="1" max="1" width="7.33203125" customWidth="1"/>
    <col min="2" max="2" width="5" customWidth="1"/>
    <col min="3" max="3" width="5.83203125" customWidth="1"/>
    <col min="4" max="4" width="5.5" customWidth="1"/>
    <col min="5" max="5" width="11.33203125" customWidth="1"/>
    <col min="6" max="6" width="8.6640625" customWidth="1"/>
    <col min="7" max="7" width="13" customWidth="1"/>
    <col min="8" max="8" width="11.33203125" customWidth="1"/>
    <col min="9" max="9" width="11.83203125" customWidth="1"/>
    <col min="10" max="10" width="10.6640625" customWidth="1"/>
    <col min="11" max="11" width="8.6640625" customWidth="1"/>
    <col min="12" max="12" width="13.5" customWidth="1"/>
    <col min="13" max="13" width="9" customWidth="1"/>
    <col min="14" max="15" width="10.6640625" customWidth="1"/>
    <col min="16" max="16" width="9.33203125" customWidth="1"/>
    <col min="17" max="17" width="29" customWidth="1"/>
    <col min="18" max="18" width="14.5" customWidth="1"/>
    <col min="19" max="19" width="15.5" customWidth="1"/>
    <col min="20" max="20" width="8.6640625" customWidth="1"/>
    <col min="21" max="21" width="9.83203125" customWidth="1"/>
    <col min="22" max="22" width="9.33203125" customWidth="1"/>
    <col min="23" max="24" width="13.5" bestFit="1" customWidth="1"/>
    <col min="25" max="25" width="11" bestFit="1" customWidth="1"/>
    <col min="26" max="26" width="10.5" bestFit="1" customWidth="1"/>
    <col min="27" max="27" width="9.5" bestFit="1" customWidth="1"/>
    <col min="28" max="28" width="15.33203125" bestFit="1" customWidth="1"/>
    <col min="29" max="29" width="13" bestFit="1" customWidth="1"/>
  </cols>
  <sheetData>
    <row r="1" spans="1:43" ht="18">
      <c r="A1" s="84" t="s">
        <v>60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69"/>
      <c r="U1" s="69"/>
      <c r="V1" s="69"/>
    </row>
    <row r="2" spans="1:43" ht="18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69"/>
      <c r="U2" s="69"/>
      <c r="V2" s="69"/>
    </row>
    <row r="3" spans="1:43" ht="19" thickBot="1">
      <c r="A3" s="1"/>
      <c r="T3" s="8"/>
      <c r="U3" s="8"/>
      <c r="V3" s="8"/>
    </row>
    <row r="4" spans="1:43" ht="15" customHeight="1" thickTop="1">
      <c r="A4" s="2"/>
      <c r="B4" s="3"/>
      <c r="C4" s="3"/>
      <c r="D4" s="4"/>
      <c r="E4" s="2"/>
      <c r="F4" s="3" t="s">
        <v>19</v>
      </c>
      <c r="G4" s="3" t="s">
        <v>35</v>
      </c>
      <c r="H4" s="5" t="s">
        <v>1</v>
      </c>
      <c r="I4" s="5"/>
      <c r="J4" s="78" t="s">
        <v>2</v>
      </c>
      <c r="K4" s="80"/>
      <c r="L4" s="3"/>
      <c r="M4" s="79" t="s">
        <v>3</v>
      </c>
      <c r="N4" s="80"/>
      <c r="O4" s="6" t="s">
        <v>24</v>
      </c>
      <c r="P4" s="80"/>
      <c r="Q4" s="3"/>
      <c r="R4" s="5" t="s">
        <v>4</v>
      </c>
      <c r="S4" s="7"/>
      <c r="T4" s="70"/>
      <c r="U4" s="70"/>
      <c r="V4" s="70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ht="15" customHeight="1" thickBot="1">
      <c r="A5" s="9" t="s">
        <v>5</v>
      </c>
      <c r="B5" s="10" t="s">
        <v>6</v>
      </c>
      <c r="C5" s="10" t="s">
        <v>7</v>
      </c>
      <c r="D5" s="11" t="s">
        <v>8</v>
      </c>
      <c r="E5" s="68" t="s">
        <v>9</v>
      </c>
      <c r="F5" s="67" t="s">
        <v>36</v>
      </c>
      <c r="G5" s="67" t="s">
        <v>37</v>
      </c>
      <c r="H5" s="12" t="s">
        <v>10</v>
      </c>
      <c r="I5" s="12" t="s">
        <v>11</v>
      </c>
      <c r="J5" s="12" t="s">
        <v>10</v>
      </c>
      <c r="K5" s="12" t="s">
        <v>11</v>
      </c>
      <c r="L5" s="10" t="s">
        <v>12</v>
      </c>
      <c r="M5" s="12" t="s">
        <v>13</v>
      </c>
      <c r="N5" s="12" t="s">
        <v>14</v>
      </c>
      <c r="O5" s="13" t="s">
        <v>13</v>
      </c>
      <c r="P5" s="14" t="s">
        <v>14</v>
      </c>
      <c r="Q5" s="10" t="s">
        <v>15</v>
      </c>
      <c r="R5" s="12" t="s">
        <v>16</v>
      </c>
      <c r="S5" s="15" t="s">
        <v>17</v>
      </c>
      <c r="T5" s="70"/>
      <c r="U5" s="70"/>
      <c r="V5" s="70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ht="15" customHeight="1" thickTop="1">
      <c r="A6" s="16" t="s">
        <v>18</v>
      </c>
      <c r="B6" s="17">
        <v>19</v>
      </c>
      <c r="C6" s="17">
        <v>1982</v>
      </c>
      <c r="D6" s="18">
        <v>1</v>
      </c>
      <c r="E6" s="19">
        <v>3501</v>
      </c>
      <c r="F6" s="20">
        <v>29</v>
      </c>
      <c r="G6" s="20">
        <v>34</v>
      </c>
      <c r="H6" s="60">
        <v>56</v>
      </c>
      <c r="I6" s="60">
        <v>98</v>
      </c>
      <c r="J6" s="60">
        <v>29</v>
      </c>
      <c r="K6" s="60">
        <v>614</v>
      </c>
      <c r="L6" s="60">
        <v>5</v>
      </c>
      <c r="M6" s="20">
        <v>0</v>
      </c>
      <c r="N6" s="20">
        <v>0</v>
      </c>
      <c r="O6" s="20">
        <v>-1</v>
      </c>
      <c r="P6" s="20">
        <v>3</v>
      </c>
      <c r="Q6" s="20" t="s">
        <v>25</v>
      </c>
      <c r="R6" s="20" t="s">
        <v>38</v>
      </c>
      <c r="S6" s="74" t="s">
        <v>45</v>
      </c>
      <c r="T6" s="71"/>
      <c r="U6" s="71"/>
      <c r="V6" s="71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ht="15" customHeight="1">
      <c r="A7" s="21" t="s">
        <v>18</v>
      </c>
      <c r="B7" s="22">
        <v>18</v>
      </c>
      <c r="C7" s="22">
        <f t="shared" ref="C7:C49" si="0">C6+1</f>
        <v>1983</v>
      </c>
      <c r="D7" s="23">
        <f t="shared" ref="D7:D49" si="1">D6+1</f>
        <v>2</v>
      </c>
      <c r="E7" s="24">
        <v>4586</v>
      </c>
      <c r="F7" s="25">
        <v>35</v>
      </c>
      <c r="G7" s="25">
        <v>27</v>
      </c>
      <c r="H7" s="61">
        <v>27</v>
      </c>
      <c r="I7" s="61">
        <v>64</v>
      </c>
      <c r="J7" s="61">
        <v>21</v>
      </c>
      <c r="K7" s="61">
        <v>200</v>
      </c>
      <c r="L7" s="61">
        <v>16</v>
      </c>
      <c r="M7" s="25">
        <v>10</v>
      </c>
      <c r="N7" s="25">
        <v>10</v>
      </c>
      <c r="O7" s="25">
        <v>-30</v>
      </c>
      <c r="P7" s="25">
        <v>-30</v>
      </c>
      <c r="Q7" s="25" t="s">
        <v>25</v>
      </c>
      <c r="R7" s="25" t="s">
        <v>39</v>
      </c>
      <c r="S7" s="42" t="s">
        <v>52</v>
      </c>
      <c r="T7" s="72"/>
      <c r="U7" s="72"/>
      <c r="V7" s="71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ht="15" customHeight="1">
      <c r="A8" s="21" t="s">
        <v>18</v>
      </c>
      <c r="B8" s="22">
        <v>30</v>
      </c>
      <c r="C8" s="22">
        <f t="shared" si="0"/>
        <v>1984</v>
      </c>
      <c r="D8" s="23">
        <f t="shared" si="1"/>
        <v>3</v>
      </c>
      <c r="E8" s="24">
        <v>5628</v>
      </c>
      <c r="F8" s="25">
        <v>33</v>
      </c>
      <c r="G8" s="25">
        <v>33</v>
      </c>
      <c r="H8" s="61">
        <v>32</v>
      </c>
      <c r="I8" s="61">
        <v>86</v>
      </c>
      <c r="J8" s="61">
        <v>34</v>
      </c>
      <c r="K8" s="61">
        <v>472</v>
      </c>
      <c r="L8" s="61">
        <v>23</v>
      </c>
      <c r="M8" s="25">
        <v>7</v>
      </c>
      <c r="N8" s="25">
        <v>35</v>
      </c>
      <c r="O8" s="25">
        <v>-30</v>
      </c>
      <c r="P8" s="25">
        <v>-25</v>
      </c>
      <c r="Q8" s="25" t="s">
        <v>26</v>
      </c>
      <c r="R8" s="25" t="s">
        <v>40</v>
      </c>
      <c r="S8" s="42" t="s">
        <v>46</v>
      </c>
      <c r="T8" s="71"/>
      <c r="U8" s="72"/>
      <c r="V8" s="71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" customHeight="1">
      <c r="A9" s="28" t="s">
        <v>18</v>
      </c>
      <c r="B9" s="29">
        <v>22</v>
      </c>
      <c r="C9" s="29">
        <f t="shared" si="0"/>
        <v>1985</v>
      </c>
      <c r="D9" s="30">
        <f t="shared" si="1"/>
        <v>4</v>
      </c>
      <c r="E9" s="31">
        <v>4531</v>
      </c>
      <c r="F9" s="32">
        <v>41</v>
      </c>
      <c r="G9" s="32">
        <v>27</v>
      </c>
      <c r="H9" s="62">
        <v>34</v>
      </c>
      <c r="I9" s="62">
        <v>75</v>
      </c>
      <c r="J9" s="62">
        <v>26</v>
      </c>
      <c r="K9" s="62">
        <v>449</v>
      </c>
      <c r="L9" s="62">
        <v>7</v>
      </c>
      <c r="M9" s="32">
        <v>10</v>
      </c>
      <c r="N9" s="32">
        <v>10</v>
      </c>
      <c r="O9" s="32">
        <v>-5</v>
      </c>
      <c r="P9" s="32">
        <v>5</v>
      </c>
      <c r="Q9" s="32" t="s">
        <v>27</v>
      </c>
      <c r="R9" s="32" t="s">
        <v>41</v>
      </c>
      <c r="S9" s="75" t="s">
        <v>52</v>
      </c>
      <c r="T9" s="72"/>
      <c r="U9" s="71"/>
      <c r="V9" s="71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ht="15" customHeight="1">
      <c r="A10" s="35" t="s">
        <v>18</v>
      </c>
      <c r="B10" s="36">
        <v>21</v>
      </c>
      <c r="C10" s="36">
        <f t="shared" si="0"/>
        <v>1986</v>
      </c>
      <c r="D10" s="37">
        <f t="shared" si="1"/>
        <v>5</v>
      </c>
      <c r="E10" s="38">
        <v>5661</v>
      </c>
      <c r="F10" s="39">
        <v>36</v>
      </c>
      <c r="G10" s="39">
        <v>34</v>
      </c>
      <c r="H10" s="63">
        <v>40</v>
      </c>
      <c r="I10" s="63">
        <v>92</v>
      </c>
      <c r="J10" s="63">
        <v>30</v>
      </c>
      <c r="K10" s="63">
        <v>581</v>
      </c>
      <c r="L10" s="63">
        <v>14</v>
      </c>
      <c r="M10" s="39">
        <v>0</v>
      </c>
      <c r="N10" s="39">
        <v>0</v>
      </c>
      <c r="O10" s="39">
        <v>-2</v>
      </c>
      <c r="P10" s="39">
        <v>3</v>
      </c>
      <c r="Q10" s="39" t="s">
        <v>27</v>
      </c>
      <c r="R10" s="39" t="s">
        <v>41</v>
      </c>
      <c r="S10" s="43" t="s">
        <v>52</v>
      </c>
      <c r="T10" s="71"/>
      <c r="U10" s="71"/>
      <c r="V10" s="71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ht="15" customHeight="1">
      <c r="A11" s="21" t="s">
        <v>18</v>
      </c>
      <c r="B11" s="22">
        <v>20</v>
      </c>
      <c r="C11" s="22">
        <f t="shared" si="0"/>
        <v>1987</v>
      </c>
      <c r="D11" s="23">
        <f t="shared" si="1"/>
        <v>6</v>
      </c>
      <c r="E11" s="24">
        <v>8034</v>
      </c>
      <c r="F11" s="25">
        <v>42</v>
      </c>
      <c r="G11" s="25">
        <v>38</v>
      </c>
      <c r="H11" s="61">
        <v>47</v>
      </c>
      <c r="I11" s="61">
        <v>95</v>
      </c>
      <c r="J11" s="61">
        <v>23</v>
      </c>
      <c r="K11" s="61">
        <v>411</v>
      </c>
      <c r="L11" s="61">
        <v>14</v>
      </c>
      <c r="M11" s="25">
        <v>1</v>
      </c>
      <c r="N11" s="25">
        <v>1</v>
      </c>
      <c r="O11" s="25">
        <v>-4</v>
      </c>
      <c r="P11" s="25">
        <v>1</v>
      </c>
      <c r="Q11" s="25" t="s">
        <v>27</v>
      </c>
      <c r="R11" s="25" t="s">
        <v>42</v>
      </c>
      <c r="S11" s="76" t="s">
        <v>47</v>
      </c>
      <c r="T11" s="71"/>
      <c r="U11" s="71"/>
      <c r="V11" s="72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ht="15" customHeight="1">
      <c r="A12" s="21" t="s">
        <v>18</v>
      </c>
      <c r="B12" s="22">
        <v>18</v>
      </c>
      <c r="C12" s="22">
        <f t="shared" si="0"/>
        <v>1988</v>
      </c>
      <c r="D12" s="23">
        <f t="shared" si="1"/>
        <v>7</v>
      </c>
      <c r="E12" s="24">
        <v>12728</v>
      </c>
      <c r="F12" s="25">
        <v>41</v>
      </c>
      <c r="G12" s="25">
        <v>44</v>
      </c>
      <c r="H12" s="61">
        <v>44</v>
      </c>
      <c r="I12" s="61">
        <v>89</v>
      </c>
      <c r="J12" s="61">
        <v>40</v>
      </c>
      <c r="K12" s="61">
        <v>551</v>
      </c>
      <c r="L12" s="61">
        <v>18</v>
      </c>
      <c r="M12" s="25">
        <v>0</v>
      </c>
      <c r="N12" s="25">
        <v>0</v>
      </c>
      <c r="O12" s="25">
        <v>1</v>
      </c>
      <c r="P12" s="25">
        <v>6</v>
      </c>
      <c r="Q12" s="25" t="s">
        <v>28</v>
      </c>
      <c r="R12" s="25" t="s">
        <v>27</v>
      </c>
      <c r="S12" s="42" t="s">
        <v>52</v>
      </c>
      <c r="T12" s="71"/>
      <c r="U12" s="71"/>
      <c r="V12" s="72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15" customHeight="1">
      <c r="A13" s="21" t="s">
        <v>18</v>
      </c>
      <c r="B13" s="22">
        <v>17</v>
      </c>
      <c r="C13" s="22">
        <f t="shared" si="0"/>
        <v>1989</v>
      </c>
      <c r="D13" s="23">
        <f t="shared" si="1"/>
        <v>8</v>
      </c>
      <c r="E13" s="24">
        <v>6261</v>
      </c>
      <c r="F13" s="25">
        <v>32</v>
      </c>
      <c r="G13" s="25">
        <v>27</v>
      </c>
      <c r="H13" s="61">
        <v>36</v>
      </c>
      <c r="I13" s="61">
        <v>75</v>
      </c>
      <c r="J13" s="61">
        <v>25</v>
      </c>
      <c r="K13" s="61">
        <v>437</v>
      </c>
      <c r="L13" s="61">
        <v>19</v>
      </c>
      <c r="M13" s="25">
        <v>20</v>
      </c>
      <c r="N13" s="25">
        <v>20</v>
      </c>
      <c r="O13" s="25">
        <v>-20</v>
      </c>
      <c r="P13" s="25">
        <v>-15</v>
      </c>
      <c r="Q13" s="25" t="s">
        <v>29</v>
      </c>
      <c r="R13" s="25" t="s">
        <v>43</v>
      </c>
      <c r="S13" s="42">
        <v>15</v>
      </c>
      <c r="T13" s="71"/>
      <c r="U13" s="71"/>
      <c r="V13" s="71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ht="15" customHeight="1">
      <c r="A14" s="28" t="s">
        <v>18</v>
      </c>
      <c r="B14" s="29">
        <v>16</v>
      </c>
      <c r="C14" s="29">
        <f t="shared" si="0"/>
        <v>1990</v>
      </c>
      <c r="D14" s="30">
        <f t="shared" si="1"/>
        <v>9</v>
      </c>
      <c r="E14" s="31">
        <v>9452</v>
      </c>
      <c r="F14" s="32">
        <v>40</v>
      </c>
      <c r="G14" s="32">
        <v>53</v>
      </c>
      <c r="H14" s="62">
        <v>48</v>
      </c>
      <c r="I14" s="62">
        <v>86</v>
      </c>
      <c r="J14" s="62">
        <v>27</v>
      </c>
      <c r="K14" s="62">
        <v>580</v>
      </c>
      <c r="L14" s="62">
        <v>40</v>
      </c>
      <c r="M14" s="32">
        <v>15</v>
      </c>
      <c r="N14" s="32">
        <v>15</v>
      </c>
      <c r="O14" s="32">
        <v>-11</v>
      </c>
      <c r="P14" s="32">
        <v>-2</v>
      </c>
      <c r="Q14" s="32" t="s">
        <v>25</v>
      </c>
      <c r="R14" s="32" t="s">
        <v>43</v>
      </c>
      <c r="S14" s="75">
        <v>15</v>
      </c>
      <c r="T14" s="71"/>
      <c r="U14" s="71"/>
      <c r="V14" s="71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ht="15" customHeight="1">
      <c r="A15" s="35" t="s">
        <v>18</v>
      </c>
      <c r="B15" s="36">
        <v>15</v>
      </c>
      <c r="C15" s="36">
        <f t="shared" si="0"/>
        <v>1991</v>
      </c>
      <c r="D15" s="37">
        <f t="shared" si="1"/>
        <v>10</v>
      </c>
      <c r="E15" s="38">
        <v>8089</v>
      </c>
      <c r="F15" s="39">
        <v>35</v>
      </c>
      <c r="G15" s="39">
        <v>39</v>
      </c>
      <c r="H15" s="63">
        <v>47</v>
      </c>
      <c r="I15" s="63">
        <v>79</v>
      </c>
      <c r="J15" s="63">
        <v>19</v>
      </c>
      <c r="K15" s="63">
        <v>385</v>
      </c>
      <c r="L15" s="63">
        <v>10</v>
      </c>
      <c r="M15" s="39">
        <v>0</v>
      </c>
      <c r="N15" s="39">
        <v>3</v>
      </c>
      <c r="O15" s="39">
        <v>-5</v>
      </c>
      <c r="P15" s="39">
        <v>6</v>
      </c>
      <c r="Q15" s="39" t="s">
        <v>25</v>
      </c>
      <c r="R15" s="39" t="s">
        <v>38</v>
      </c>
      <c r="S15" s="77" t="s">
        <v>48</v>
      </c>
      <c r="T15" s="71"/>
      <c r="U15" s="71"/>
      <c r="V15" s="71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ht="15" customHeight="1">
      <c r="A16" s="21" t="s">
        <v>18</v>
      </c>
      <c r="B16" s="22">
        <v>20</v>
      </c>
      <c r="C16" s="22">
        <f t="shared" si="0"/>
        <v>1992</v>
      </c>
      <c r="D16" s="23">
        <f t="shared" si="1"/>
        <v>11</v>
      </c>
      <c r="E16" s="24">
        <v>6955</v>
      </c>
      <c r="F16" s="25">
        <v>33</v>
      </c>
      <c r="G16" s="25">
        <v>26</v>
      </c>
      <c r="H16" s="61">
        <v>26</v>
      </c>
      <c r="I16" s="61">
        <v>48</v>
      </c>
      <c r="J16" s="61">
        <v>17</v>
      </c>
      <c r="K16" s="61">
        <v>393</v>
      </c>
      <c r="L16" s="61">
        <v>16</v>
      </c>
      <c r="M16" s="25">
        <v>0</v>
      </c>
      <c r="N16" s="25">
        <v>2</v>
      </c>
      <c r="O16" s="25">
        <v>-15</v>
      </c>
      <c r="P16" s="25">
        <v>-7</v>
      </c>
      <c r="Q16" s="25" t="s">
        <v>25</v>
      </c>
      <c r="R16" s="25" t="s">
        <v>44</v>
      </c>
      <c r="S16" s="76" t="s">
        <v>49</v>
      </c>
      <c r="T16" s="72"/>
      <c r="U16" s="71"/>
      <c r="V16" s="71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ht="15" customHeight="1">
      <c r="A17" s="21" t="s">
        <v>18</v>
      </c>
      <c r="B17" s="22">
        <v>19</v>
      </c>
      <c r="C17" s="22">
        <f t="shared" si="0"/>
        <v>1993</v>
      </c>
      <c r="D17" s="23">
        <f t="shared" si="1"/>
        <v>12</v>
      </c>
      <c r="E17" s="24">
        <v>7551</v>
      </c>
      <c r="F17" s="25">
        <v>40</v>
      </c>
      <c r="G17" s="25">
        <v>26</v>
      </c>
      <c r="H17" s="61">
        <v>33</v>
      </c>
      <c r="I17" s="61">
        <v>51</v>
      </c>
      <c r="J17" s="61">
        <v>22</v>
      </c>
      <c r="K17" s="61">
        <v>454</v>
      </c>
      <c r="L17" s="61">
        <v>13</v>
      </c>
      <c r="M17" s="25">
        <v>0</v>
      </c>
      <c r="N17" s="25">
        <v>1</v>
      </c>
      <c r="O17" s="25">
        <v>-10</v>
      </c>
      <c r="P17" s="25">
        <v>-1</v>
      </c>
      <c r="Q17" s="25" t="s">
        <v>30</v>
      </c>
      <c r="R17" s="25" t="s">
        <v>44</v>
      </c>
      <c r="S17" s="76" t="s">
        <v>50</v>
      </c>
      <c r="T17" s="71"/>
      <c r="U17" s="72"/>
      <c r="V17" s="72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ht="15" customHeight="1">
      <c r="A18" s="21" t="s">
        <v>18</v>
      </c>
      <c r="B18" s="22">
        <v>18</v>
      </c>
      <c r="C18" s="22">
        <f t="shared" si="0"/>
        <v>1994</v>
      </c>
      <c r="D18" s="23">
        <f t="shared" si="1"/>
        <v>13</v>
      </c>
      <c r="E18" s="24">
        <v>9345</v>
      </c>
      <c r="F18" s="25">
        <v>36</v>
      </c>
      <c r="G18" s="25">
        <v>26</v>
      </c>
      <c r="H18" s="61">
        <v>35</v>
      </c>
      <c r="I18" s="61">
        <v>75</v>
      </c>
      <c r="J18" s="61">
        <v>14</v>
      </c>
      <c r="K18" s="61">
        <v>342</v>
      </c>
      <c r="L18" s="61">
        <v>5</v>
      </c>
      <c r="M18" s="25">
        <v>0</v>
      </c>
      <c r="N18" s="25">
        <v>0</v>
      </c>
      <c r="O18" s="25">
        <v>5</v>
      </c>
      <c r="P18" s="25">
        <v>14</v>
      </c>
      <c r="Q18" s="25" t="s">
        <v>25</v>
      </c>
      <c r="R18" s="25" t="s">
        <v>41</v>
      </c>
      <c r="S18" s="42" t="s">
        <v>52</v>
      </c>
      <c r="T18" s="71"/>
      <c r="U18" s="71"/>
      <c r="V18" s="71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5" customHeight="1">
      <c r="A19" s="28" t="s">
        <v>18</v>
      </c>
      <c r="B19" s="29">
        <v>17</v>
      </c>
      <c r="C19" s="29">
        <f t="shared" si="0"/>
        <v>1995</v>
      </c>
      <c r="D19" s="30">
        <f t="shared" si="1"/>
        <v>14</v>
      </c>
      <c r="E19" s="31">
        <v>6152</v>
      </c>
      <c r="F19" s="32">
        <v>40</v>
      </c>
      <c r="G19" s="32">
        <v>26</v>
      </c>
      <c r="H19" s="62">
        <v>33</v>
      </c>
      <c r="I19" s="62">
        <v>56</v>
      </c>
      <c r="J19" s="62">
        <v>26</v>
      </c>
      <c r="K19" s="62">
        <v>328</v>
      </c>
      <c r="L19" s="62">
        <v>6</v>
      </c>
      <c r="M19" s="32">
        <v>20</v>
      </c>
      <c r="N19" s="32">
        <v>30</v>
      </c>
      <c r="O19" s="32">
        <v>-24</v>
      </c>
      <c r="P19" s="32">
        <v>-15</v>
      </c>
      <c r="Q19" s="32" t="s">
        <v>25</v>
      </c>
      <c r="R19" s="32" t="s">
        <v>41</v>
      </c>
      <c r="S19" s="75" t="s">
        <v>52</v>
      </c>
      <c r="T19" s="71"/>
      <c r="U19" s="71"/>
      <c r="V19" s="71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5" customHeight="1">
      <c r="A20" s="35" t="s">
        <v>18</v>
      </c>
      <c r="B20" s="36">
        <v>22</v>
      </c>
      <c r="C20" s="36">
        <f t="shared" si="0"/>
        <v>1996</v>
      </c>
      <c r="D20" s="37">
        <f t="shared" si="1"/>
        <v>15</v>
      </c>
      <c r="E20" s="38">
        <v>3556</v>
      </c>
      <c r="F20" s="39">
        <v>36</v>
      </c>
      <c r="G20" s="39">
        <v>27</v>
      </c>
      <c r="H20" s="63">
        <v>31</v>
      </c>
      <c r="I20" s="63">
        <v>30</v>
      </c>
      <c r="J20" s="63">
        <v>15</v>
      </c>
      <c r="K20" s="63">
        <v>229</v>
      </c>
      <c r="L20" s="63">
        <v>12</v>
      </c>
      <c r="M20" s="39">
        <v>38</v>
      </c>
      <c r="N20" s="39">
        <v>75</v>
      </c>
      <c r="O20" s="39">
        <v>-33</v>
      </c>
      <c r="P20" s="39">
        <v>-27</v>
      </c>
      <c r="Q20" s="39" t="s">
        <v>32</v>
      </c>
      <c r="R20" s="39" t="s">
        <v>44</v>
      </c>
      <c r="S20" s="77" t="s">
        <v>50</v>
      </c>
      <c r="T20" s="71"/>
      <c r="U20" s="71"/>
      <c r="V20" s="71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5" customHeight="1">
      <c r="A21" s="21" t="s">
        <v>18</v>
      </c>
      <c r="B21" s="22">
        <v>21</v>
      </c>
      <c r="C21" s="22">
        <f t="shared" si="0"/>
        <v>1997</v>
      </c>
      <c r="D21" s="23">
        <f t="shared" si="1"/>
        <v>16</v>
      </c>
      <c r="E21" s="24">
        <v>22869</v>
      </c>
      <c r="F21" s="25">
        <v>50</v>
      </c>
      <c r="G21" s="25">
        <v>40</v>
      </c>
      <c r="H21" s="61">
        <v>43</v>
      </c>
      <c r="I21" s="61">
        <v>66</v>
      </c>
      <c r="J21" s="61">
        <v>24</v>
      </c>
      <c r="K21" s="61">
        <v>461</v>
      </c>
      <c r="L21" s="61">
        <v>33</v>
      </c>
      <c r="M21" s="25">
        <v>0</v>
      </c>
      <c r="N21" s="25">
        <v>0</v>
      </c>
      <c r="O21" s="25">
        <v>-4</v>
      </c>
      <c r="P21" s="25">
        <v>5</v>
      </c>
      <c r="Q21" s="25" t="s">
        <v>25</v>
      </c>
      <c r="R21" s="25" t="s">
        <v>38</v>
      </c>
      <c r="S21" s="42" t="s">
        <v>41</v>
      </c>
      <c r="T21" s="71"/>
      <c r="U21" s="71"/>
      <c r="V21" s="71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5" customHeight="1">
      <c r="A22" s="21" t="s">
        <v>18</v>
      </c>
      <c r="B22" s="22">
        <v>20</v>
      </c>
      <c r="C22" s="22">
        <f t="shared" si="0"/>
        <v>1998</v>
      </c>
      <c r="D22" s="23">
        <f t="shared" si="1"/>
        <v>17</v>
      </c>
      <c r="E22" s="24">
        <v>6758</v>
      </c>
      <c r="F22" s="25">
        <v>45</v>
      </c>
      <c r="G22" s="25">
        <v>37</v>
      </c>
      <c r="H22" s="61">
        <v>29</v>
      </c>
      <c r="I22" s="61">
        <v>59</v>
      </c>
      <c r="J22" s="61">
        <v>29</v>
      </c>
      <c r="K22" s="61">
        <v>541</v>
      </c>
      <c r="L22" s="61">
        <v>54</v>
      </c>
      <c r="M22" s="25">
        <v>5</v>
      </c>
      <c r="N22" s="25">
        <v>10</v>
      </c>
      <c r="O22" s="25">
        <v>-33</v>
      </c>
      <c r="P22" s="25">
        <v>-20</v>
      </c>
      <c r="Q22" s="25" t="s">
        <v>30</v>
      </c>
      <c r="R22" s="25" t="s">
        <v>27</v>
      </c>
      <c r="S22" s="42" t="s">
        <v>52</v>
      </c>
      <c r="T22" s="71"/>
      <c r="U22" s="71"/>
      <c r="V22" s="71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ht="15" customHeight="1">
      <c r="A23" s="21" t="s">
        <v>18</v>
      </c>
      <c r="B23" s="22">
        <v>19</v>
      </c>
      <c r="C23" s="22">
        <f t="shared" si="0"/>
        <v>1999</v>
      </c>
      <c r="D23" s="23">
        <f t="shared" si="1"/>
        <v>18</v>
      </c>
      <c r="E23" s="24">
        <v>10164</v>
      </c>
      <c r="F23" s="25">
        <v>41</v>
      </c>
      <c r="G23" s="25">
        <v>28</v>
      </c>
      <c r="H23" s="61">
        <v>36</v>
      </c>
      <c r="I23" s="61">
        <v>69</v>
      </c>
      <c r="J23" s="61">
        <v>25</v>
      </c>
      <c r="K23" s="61">
        <v>330</v>
      </c>
      <c r="L23" s="61">
        <v>17</v>
      </c>
      <c r="M23" s="25">
        <v>0</v>
      </c>
      <c r="N23" s="25">
        <v>2</v>
      </c>
      <c r="O23" s="25">
        <v>-22</v>
      </c>
      <c r="P23" s="25">
        <v>-13</v>
      </c>
      <c r="Q23" s="25" t="s">
        <v>33</v>
      </c>
      <c r="R23" s="25" t="s">
        <v>27</v>
      </c>
      <c r="S23" s="42" t="s">
        <v>52</v>
      </c>
      <c r="T23" s="71"/>
      <c r="U23" s="71"/>
      <c r="V23" s="71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  <row r="24" spans="1:43" ht="15" customHeight="1">
      <c r="A24" s="28" t="s">
        <v>18</v>
      </c>
      <c r="B24" s="29">
        <v>17</v>
      </c>
      <c r="C24" s="29">
        <f t="shared" si="0"/>
        <v>2000</v>
      </c>
      <c r="D24" s="30">
        <f t="shared" si="1"/>
        <v>19</v>
      </c>
      <c r="E24" s="31">
        <v>10364</v>
      </c>
      <c r="F24" s="32">
        <v>42</v>
      </c>
      <c r="G24" s="32">
        <v>41</v>
      </c>
      <c r="H24" s="62">
        <v>40</v>
      </c>
      <c r="I24" s="62">
        <v>90</v>
      </c>
      <c r="J24" s="62">
        <v>28</v>
      </c>
      <c r="K24" s="62">
        <v>289</v>
      </c>
      <c r="L24" s="62">
        <v>16</v>
      </c>
      <c r="M24" s="32">
        <v>6</v>
      </c>
      <c r="N24" s="32">
        <v>12</v>
      </c>
      <c r="O24" s="32">
        <v>-14</v>
      </c>
      <c r="P24" s="32">
        <v>-8</v>
      </c>
      <c r="Q24" s="32" t="s">
        <v>34</v>
      </c>
      <c r="R24" s="32" t="s">
        <v>27</v>
      </c>
      <c r="S24" s="75" t="s">
        <v>52</v>
      </c>
      <c r="T24" s="71"/>
      <c r="U24" s="71"/>
      <c r="V24" s="71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</row>
    <row r="25" spans="1:43" ht="15" customHeight="1">
      <c r="A25" s="35" t="s">
        <v>18</v>
      </c>
      <c r="B25" s="36">
        <v>16</v>
      </c>
      <c r="C25" s="36">
        <f t="shared" si="0"/>
        <v>2001</v>
      </c>
      <c r="D25" s="37">
        <f t="shared" si="1"/>
        <v>20</v>
      </c>
      <c r="E25" s="38">
        <v>26398</v>
      </c>
      <c r="F25" s="39">
        <v>46</v>
      </c>
      <c r="G25" s="39">
        <v>46</v>
      </c>
      <c r="H25" s="63">
        <v>53</v>
      </c>
      <c r="I25" s="63">
        <v>102</v>
      </c>
      <c r="J25" s="63">
        <v>27</v>
      </c>
      <c r="K25" s="63">
        <v>418</v>
      </c>
      <c r="L25" s="63">
        <v>39</v>
      </c>
      <c r="M25" s="39">
        <v>0</v>
      </c>
      <c r="N25" s="39">
        <v>5</v>
      </c>
      <c r="O25" s="39">
        <v>-5</v>
      </c>
      <c r="P25" s="39">
        <v>4</v>
      </c>
      <c r="Q25" s="39" t="s">
        <v>25</v>
      </c>
      <c r="R25" s="39" t="s">
        <v>27</v>
      </c>
      <c r="S25" s="43" t="s">
        <v>52</v>
      </c>
      <c r="T25" s="71"/>
      <c r="U25" s="71"/>
      <c r="V25" s="71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</row>
    <row r="26" spans="1:43" ht="15" customHeight="1">
      <c r="A26" s="21" t="s">
        <v>18</v>
      </c>
      <c r="B26" s="22">
        <v>15</v>
      </c>
      <c r="C26" s="22">
        <f t="shared" si="0"/>
        <v>2002</v>
      </c>
      <c r="D26" s="23">
        <f t="shared" si="1"/>
        <v>21</v>
      </c>
      <c r="E26" s="24">
        <v>14016</v>
      </c>
      <c r="F26" s="25">
        <v>61</v>
      </c>
      <c r="G26" s="25">
        <v>47</v>
      </c>
      <c r="H26" s="61">
        <v>61</v>
      </c>
      <c r="I26" s="61">
        <v>96</v>
      </c>
      <c r="J26" s="61">
        <v>24</v>
      </c>
      <c r="K26" s="61">
        <v>320</v>
      </c>
      <c r="L26" s="61">
        <v>20</v>
      </c>
      <c r="M26" s="25">
        <v>0</v>
      </c>
      <c r="N26" s="25">
        <v>0</v>
      </c>
      <c r="O26" s="25">
        <v>3</v>
      </c>
      <c r="P26" s="25">
        <v>13</v>
      </c>
      <c r="Q26" s="25" t="s">
        <v>26</v>
      </c>
      <c r="R26" s="25" t="s">
        <v>27</v>
      </c>
      <c r="S26" s="42" t="s">
        <v>52</v>
      </c>
      <c r="T26" s="71"/>
      <c r="U26" s="71"/>
      <c r="V26" s="71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</row>
    <row r="27" spans="1:43" ht="15" customHeight="1">
      <c r="A27" s="21" t="s">
        <v>18</v>
      </c>
      <c r="B27" s="22">
        <v>21</v>
      </c>
      <c r="C27" s="22">
        <f t="shared" si="0"/>
        <v>2003</v>
      </c>
      <c r="D27" s="23">
        <f t="shared" si="1"/>
        <v>22</v>
      </c>
      <c r="E27" s="24">
        <v>12940</v>
      </c>
      <c r="F27" s="25">
        <v>59</v>
      </c>
      <c r="G27" s="25">
        <v>45</v>
      </c>
      <c r="H27" s="61">
        <v>56</v>
      </c>
      <c r="I27" s="61">
        <v>117</v>
      </c>
      <c r="J27" s="61">
        <v>30</v>
      </c>
      <c r="K27" s="61">
        <v>413</v>
      </c>
      <c r="L27" s="61">
        <v>15</v>
      </c>
      <c r="M27" s="25">
        <v>0</v>
      </c>
      <c r="N27" s="25">
        <v>10</v>
      </c>
      <c r="O27" s="25">
        <v>-1</v>
      </c>
      <c r="P27" s="25">
        <v>6</v>
      </c>
      <c r="Q27" s="25" t="s">
        <v>25</v>
      </c>
      <c r="R27" s="25" t="s">
        <v>27</v>
      </c>
      <c r="S27" s="42" t="s">
        <v>52</v>
      </c>
      <c r="T27" s="71"/>
      <c r="U27" s="71"/>
      <c r="V27" s="71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43" ht="15" customHeight="1">
      <c r="A28" s="21" t="s">
        <v>18</v>
      </c>
      <c r="B28" s="22">
        <v>19</v>
      </c>
      <c r="C28" s="22">
        <f t="shared" si="0"/>
        <v>2004</v>
      </c>
      <c r="D28" s="23">
        <f t="shared" si="1"/>
        <v>23</v>
      </c>
      <c r="E28" s="24">
        <v>14640</v>
      </c>
      <c r="F28" s="25">
        <v>56</v>
      </c>
      <c r="G28" s="25">
        <v>42</v>
      </c>
      <c r="H28" s="61">
        <v>51.25</v>
      </c>
      <c r="I28" s="61">
        <v>137</v>
      </c>
      <c r="J28" s="61">
        <v>15.5</v>
      </c>
      <c r="K28" s="61">
        <v>261</v>
      </c>
      <c r="L28" s="61">
        <v>17.5</v>
      </c>
      <c r="M28" s="25">
        <v>0</v>
      </c>
      <c r="N28" s="25">
        <v>0</v>
      </c>
      <c r="O28" s="25">
        <v>-2</v>
      </c>
      <c r="P28" s="25">
        <v>17</v>
      </c>
      <c r="Q28" s="25" t="s">
        <v>26</v>
      </c>
      <c r="R28" s="25" t="s">
        <v>27</v>
      </c>
      <c r="S28" s="42" t="s">
        <v>52</v>
      </c>
      <c r="T28" s="71"/>
      <c r="U28" s="71"/>
      <c r="V28" s="71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3" ht="15" customHeight="1">
      <c r="A29" s="28" t="s">
        <v>18</v>
      </c>
      <c r="B29" s="29">
        <v>18</v>
      </c>
      <c r="C29" s="29">
        <f t="shared" si="0"/>
        <v>2005</v>
      </c>
      <c r="D29" s="30">
        <f t="shared" si="1"/>
        <v>24</v>
      </c>
      <c r="E29" s="31">
        <v>21652</v>
      </c>
      <c r="F29" s="32">
        <v>54</v>
      </c>
      <c r="G29" s="32">
        <v>45</v>
      </c>
      <c r="H29" s="62">
        <v>57.5</v>
      </c>
      <c r="I29" s="62">
        <v>81.5</v>
      </c>
      <c r="J29" s="62">
        <v>30.5</v>
      </c>
      <c r="K29" s="62">
        <v>396</v>
      </c>
      <c r="L29" s="62">
        <v>13.5</v>
      </c>
      <c r="M29" s="32">
        <v>0</v>
      </c>
      <c r="N29" s="32">
        <v>10</v>
      </c>
      <c r="O29" s="32">
        <v>-25</v>
      </c>
      <c r="P29" s="32">
        <v>-8</v>
      </c>
      <c r="Q29" s="32" t="s">
        <v>31</v>
      </c>
      <c r="R29" s="32" t="s">
        <v>27</v>
      </c>
      <c r="S29" s="75" t="s">
        <v>52</v>
      </c>
      <c r="T29" s="71"/>
      <c r="U29" s="71"/>
      <c r="V29" s="71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3" ht="15" customHeight="1">
      <c r="A30" s="35" t="s">
        <v>18</v>
      </c>
      <c r="B30" s="36">
        <v>17</v>
      </c>
      <c r="C30" s="36">
        <f t="shared" si="0"/>
        <v>2006</v>
      </c>
      <c r="D30" s="37">
        <f t="shared" si="1"/>
        <v>25</v>
      </c>
      <c r="E30" s="38">
        <v>22766</v>
      </c>
      <c r="F30" s="39">
        <v>55</v>
      </c>
      <c r="G30" s="39">
        <v>30</v>
      </c>
      <c r="H30" s="63">
        <v>40</v>
      </c>
      <c r="I30" s="63">
        <v>72.5</v>
      </c>
      <c r="J30" s="63">
        <v>28</v>
      </c>
      <c r="K30" s="63">
        <v>442</v>
      </c>
      <c r="L30" s="63">
        <v>14</v>
      </c>
      <c r="M30" s="39">
        <v>0</v>
      </c>
      <c r="N30" s="39">
        <v>10</v>
      </c>
      <c r="O30" s="39">
        <v>-8</v>
      </c>
      <c r="P30" s="39">
        <v>3</v>
      </c>
      <c r="Q30" s="39" t="s">
        <v>31</v>
      </c>
      <c r="R30" s="39" t="s">
        <v>27</v>
      </c>
      <c r="S30" s="43" t="s">
        <v>52</v>
      </c>
      <c r="T30" s="71"/>
      <c r="U30" s="71"/>
      <c r="V30" s="72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3" ht="15" customHeight="1">
      <c r="A31" s="21" t="s">
        <v>18</v>
      </c>
      <c r="B31" s="22">
        <v>16</v>
      </c>
      <c r="C31" s="22">
        <f t="shared" si="0"/>
        <v>2007</v>
      </c>
      <c r="D31" s="23">
        <f t="shared" si="1"/>
        <v>26</v>
      </c>
      <c r="E31" s="44">
        <v>21356</v>
      </c>
      <c r="F31" s="27">
        <v>53</v>
      </c>
      <c r="G31" s="27">
        <v>42</v>
      </c>
      <c r="H31" s="64">
        <v>78.75</v>
      </c>
      <c r="I31" s="64">
        <v>94.5</v>
      </c>
      <c r="J31" s="64">
        <v>24</v>
      </c>
      <c r="K31" s="64">
        <v>251.5</v>
      </c>
      <c r="L31" s="64">
        <v>14.5</v>
      </c>
      <c r="M31" s="27">
        <v>2</v>
      </c>
      <c r="N31" s="27">
        <v>10</v>
      </c>
      <c r="O31" s="27">
        <v>-9</v>
      </c>
      <c r="P31" s="27">
        <v>4</v>
      </c>
      <c r="Q31" s="27" t="s">
        <v>25</v>
      </c>
      <c r="R31" s="27" t="s">
        <v>42</v>
      </c>
      <c r="S31" s="26" t="s">
        <v>51</v>
      </c>
      <c r="T31" s="71"/>
      <c r="U31" s="71"/>
      <c r="V31" s="71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3" ht="15" customHeight="1">
      <c r="A32" s="21" t="s">
        <v>18</v>
      </c>
      <c r="B32" s="22">
        <v>21</v>
      </c>
      <c r="C32" s="22">
        <f t="shared" si="0"/>
        <v>2008</v>
      </c>
      <c r="D32" s="23">
        <f t="shared" si="1"/>
        <v>27</v>
      </c>
      <c r="E32" s="44">
        <v>10166</v>
      </c>
      <c r="F32" s="27">
        <v>51</v>
      </c>
      <c r="G32" s="27">
        <v>41</v>
      </c>
      <c r="H32" s="64">
        <v>45</v>
      </c>
      <c r="I32" s="64">
        <v>84</v>
      </c>
      <c r="J32" s="64">
        <v>31.5</v>
      </c>
      <c r="K32" s="64">
        <v>484</v>
      </c>
      <c r="L32" s="64">
        <v>16</v>
      </c>
      <c r="M32" s="27">
        <v>5</v>
      </c>
      <c r="N32" s="27">
        <v>60</v>
      </c>
      <c r="O32" s="27">
        <v>-36</v>
      </c>
      <c r="P32" s="27">
        <v>-28</v>
      </c>
      <c r="Q32" s="27" t="s">
        <v>31</v>
      </c>
      <c r="R32" s="27" t="s">
        <v>42</v>
      </c>
      <c r="S32" s="26" t="s">
        <v>41</v>
      </c>
      <c r="T32" s="71"/>
      <c r="U32" s="71"/>
      <c r="V32" s="71"/>
      <c r="W32" s="25">
        <v>56</v>
      </c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</row>
    <row r="33" spans="1:43" ht="15" customHeight="1">
      <c r="A33" s="21" t="s">
        <v>18</v>
      </c>
      <c r="B33" s="22">
        <v>20</v>
      </c>
      <c r="C33" s="22">
        <f t="shared" si="0"/>
        <v>2009</v>
      </c>
      <c r="D33" s="23">
        <f t="shared" si="1"/>
        <v>28</v>
      </c>
      <c r="E33" s="44">
        <v>22419</v>
      </c>
      <c r="F33" s="27">
        <v>50</v>
      </c>
      <c r="G33" s="27">
        <v>33</v>
      </c>
      <c r="H33" s="64">
        <v>50.5</v>
      </c>
      <c r="I33" s="64">
        <v>91.5</v>
      </c>
      <c r="J33" s="64">
        <v>38.25</v>
      </c>
      <c r="K33" s="64">
        <v>525.5</v>
      </c>
      <c r="L33" s="64">
        <v>20.75</v>
      </c>
      <c r="M33" s="27">
        <v>2</v>
      </c>
      <c r="N33" s="27">
        <v>10</v>
      </c>
      <c r="O33" s="27">
        <v>-9</v>
      </c>
      <c r="P33" s="27">
        <v>-6</v>
      </c>
      <c r="Q33" s="27" t="s">
        <v>26</v>
      </c>
      <c r="R33" s="27" t="s">
        <v>53</v>
      </c>
      <c r="S33" s="82" t="s">
        <v>54</v>
      </c>
      <c r="T33" s="71"/>
      <c r="U33" s="71"/>
      <c r="V33" s="71"/>
      <c r="W33" s="32">
        <v>54</v>
      </c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</row>
    <row r="34" spans="1:43" ht="15" customHeight="1">
      <c r="A34" s="28" t="s">
        <v>18</v>
      </c>
      <c r="B34" s="29">
        <v>19</v>
      </c>
      <c r="C34" s="29">
        <f t="shared" si="0"/>
        <v>2010</v>
      </c>
      <c r="D34" s="30">
        <f t="shared" si="1"/>
        <v>29</v>
      </c>
      <c r="E34" s="45">
        <v>16860</v>
      </c>
      <c r="F34" s="33">
        <v>55</v>
      </c>
      <c r="G34" s="33">
        <v>37</v>
      </c>
      <c r="H34" s="65">
        <v>60.5</v>
      </c>
      <c r="I34" s="65">
        <v>106</v>
      </c>
      <c r="J34" s="65">
        <v>33</v>
      </c>
      <c r="K34" s="65">
        <v>538.29999999999995</v>
      </c>
      <c r="L34" s="65">
        <v>100</v>
      </c>
      <c r="M34" s="33">
        <v>2</v>
      </c>
      <c r="N34" s="33">
        <v>15</v>
      </c>
      <c r="O34" s="33">
        <v>-15</v>
      </c>
      <c r="P34" s="33">
        <v>-11</v>
      </c>
      <c r="Q34" s="33" t="s">
        <v>55</v>
      </c>
      <c r="R34" s="33"/>
      <c r="S34" s="34"/>
      <c r="T34" s="71"/>
      <c r="U34" s="71"/>
      <c r="V34" s="71"/>
      <c r="W34" s="39">
        <v>55</v>
      </c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1:43" ht="15" customHeight="1">
      <c r="A35" s="35" t="s">
        <v>18</v>
      </c>
      <c r="B35" s="36">
        <v>18</v>
      </c>
      <c r="C35" s="36">
        <f t="shared" si="0"/>
        <v>2011</v>
      </c>
      <c r="D35" s="37">
        <f t="shared" si="1"/>
        <v>30</v>
      </c>
      <c r="E35" s="46">
        <v>19105</v>
      </c>
      <c r="F35" s="40">
        <v>59</v>
      </c>
      <c r="G35" s="40">
        <v>36</v>
      </c>
      <c r="H35" s="66">
        <v>49</v>
      </c>
      <c r="I35" s="66">
        <v>105.5</v>
      </c>
      <c r="J35" s="66">
        <v>25.5</v>
      </c>
      <c r="K35" s="66">
        <v>403</v>
      </c>
      <c r="L35" s="66">
        <v>94</v>
      </c>
      <c r="M35" s="40">
        <v>0</v>
      </c>
      <c r="N35" s="40">
        <v>5</v>
      </c>
      <c r="O35" s="40">
        <v>-1</v>
      </c>
      <c r="P35" s="40">
        <v>3</v>
      </c>
      <c r="Q35" s="40" t="s">
        <v>26</v>
      </c>
      <c r="R35" s="40"/>
      <c r="S35" s="41"/>
      <c r="T35" s="71"/>
      <c r="U35" s="71"/>
      <c r="V35" s="71"/>
      <c r="W35" s="27">
        <v>53</v>
      </c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</row>
    <row r="36" spans="1:43" ht="15" customHeight="1">
      <c r="A36" s="21" t="s">
        <v>18</v>
      </c>
      <c r="B36" s="22">
        <v>16</v>
      </c>
      <c r="C36" s="22">
        <f t="shared" si="0"/>
        <v>2012</v>
      </c>
      <c r="D36" s="23">
        <f t="shared" si="1"/>
        <v>31</v>
      </c>
      <c r="E36" s="44">
        <v>19706</v>
      </c>
      <c r="F36" s="27">
        <v>62</v>
      </c>
      <c r="G36" s="27">
        <v>35</v>
      </c>
      <c r="H36" s="64">
        <v>52</v>
      </c>
      <c r="I36" s="64">
        <v>90</v>
      </c>
      <c r="J36" s="64">
        <v>40</v>
      </c>
      <c r="K36" s="64">
        <v>636.5</v>
      </c>
      <c r="L36" s="64">
        <v>72.5</v>
      </c>
      <c r="M36" s="27">
        <v>0</v>
      </c>
      <c r="N36" s="27">
        <v>5</v>
      </c>
      <c r="O36" s="27">
        <v>-8</v>
      </c>
      <c r="P36" s="27">
        <v>0</v>
      </c>
      <c r="Q36" s="27" t="s">
        <v>55</v>
      </c>
      <c r="R36" s="27" t="s">
        <v>56</v>
      </c>
      <c r="S36" s="26" t="s">
        <v>57</v>
      </c>
      <c r="T36" s="71"/>
      <c r="U36" s="71"/>
      <c r="V36" s="71"/>
      <c r="W36" s="27">
        <v>51</v>
      </c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43" ht="15" customHeight="1">
      <c r="A37" s="21" t="s">
        <v>18</v>
      </c>
      <c r="B37" s="22">
        <v>22</v>
      </c>
      <c r="C37" s="22">
        <f t="shared" si="0"/>
        <v>2013</v>
      </c>
      <c r="D37" s="23">
        <f t="shared" si="1"/>
        <v>32</v>
      </c>
      <c r="E37" s="44">
        <v>13636</v>
      </c>
      <c r="F37" s="27">
        <v>48</v>
      </c>
      <c r="G37" s="27">
        <v>31</v>
      </c>
      <c r="H37" s="64">
        <v>45.5</v>
      </c>
      <c r="I37" s="64">
        <v>80.5</v>
      </c>
      <c r="J37" s="64">
        <v>88</v>
      </c>
      <c r="K37" s="64">
        <v>531.5</v>
      </c>
      <c r="L37" s="64">
        <v>36.5</v>
      </c>
      <c r="M37" s="27">
        <v>5</v>
      </c>
      <c r="N37" s="27">
        <v>15</v>
      </c>
      <c r="O37" s="27">
        <v>-21</v>
      </c>
      <c r="P37" s="27">
        <v>-16</v>
      </c>
      <c r="Q37" s="27" t="s">
        <v>31</v>
      </c>
      <c r="R37" s="27" t="s">
        <v>58</v>
      </c>
      <c r="S37" s="26" t="s">
        <v>59</v>
      </c>
      <c r="T37" s="71"/>
      <c r="U37" s="71"/>
      <c r="V37" s="71"/>
      <c r="W37" s="27">
        <v>50</v>
      </c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</row>
    <row r="38" spans="1:43" ht="15" customHeight="1">
      <c r="A38" s="21" t="s">
        <v>18</v>
      </c>
      <c r="B38" s="22">
        <v>21</v>
      </c>
      <c r="C38" s="22">
        <f t="shared" si="0"/>
        <v>2014</v>
      </c>
      <c r="D38" s="23">
        <f t="shared" si="1"/>
        <v>33</v>
      </c>
      <c r="E38" s="44">
        <v>28441</v>
      </c>
      <c r="F38" s="27">
        <v>53</v>
      </c>
      <c r="G38" s="27">
        <v>40</v>
      </c>
      <c r="H38" s="64">
        <v>54</v>
      </c>
      <c r="I38" s="64">
        <v>91</v>
      </c>
      <c r="J38" s="64">
        <v>37</v>
      </c>
      <c r="K38" s="64">
        <v>643</v>
      </c>
      <c r="L38" s="64">
        <v>62</v>
      </c>
      <c r="M38" s="27">
        <v>0</v>
      </c>
      <c r="N38" s="27">
        <v>5</v>
      </c>
      <c r="O38" s="27">
        <v>-4</v>
      </c>
      <c r="P38" s="27">
        <v>4</v>
      </c>
      <c r="Q38" s="27" t="s">
        <v>61</v>
      </c>
      <c r="R38" s="27" t="s">
        <v>62</v>
      </c>
      <c r="S38" s="82" t="s">
        <v>63</v>
      </c>
      <c r="T38" s="71"/>
      <c r="U38" s="71"/>
      <c r="V38" s="71"/>
      <c r="W38" s="33">
        <v>55</v>
      </c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</row>
    <row r="39" spans="1:43" ht="15" customHeight="1">
      <c r="A39" s="28" t="s">
        <v>18</v>
      </c>
      <c r="B39" s="29">
        <v>20</v>
      </c>
      <c r="C39" s="29">
        <f t="shared" si="0"/>
        <v>2015</v>
      </c>
      <c r="D39" s="30">
        <f t="shared" si="1"/>
        <v>34</v>
      </c>
      <c r="E39" s="45">
        <v>29541</v>
      </c>
      <c r="F39" s="33">
        <v>51</v>
      </c>
      <c r="G39" s="33">
        <v>37</v>
      </c>
      <c r="H39" s="65">
        <v>46.5</v>
      </c>
      <c r="I39" s="65">
        <v>77.5</v>
      </c>
      <c r="J39" s="65">
        <v>42.5</v>
      </c>
      <c r="K39" s="65">
        <v>745</v>
      </c>
      <c r="L39" s="65">
        <v>47.5</v>
      </c>
      <c r="M39" s="33">
        <v>0</v>
      </c>
      <c r="N39" s="33">
        <v>2</v>
      </c>
      <c r="O39" s="33">
        <v>-15</v>
      </c>
      <c r="P39" s="33">
        <v>2</v>
      </c>
      <c r="Q39" s="33" t="s">
        <v>26</v>
      </c>
      <c r="R39" s="33" t="s">
        <v>40</v>
      </c>
      <c r="S39" s="34" t="s">
        <v>64</v>
      </c>
      <c r="T39" s="71"/>
      <c r="U39" s="71"/>
      <c r="V39" s="71"/>
      <c r="W39" s="40">
        <v>59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</row>
    <row r="40" spans="1:43" ht="15" customHeight="1">
      <c r="A40" s="35"/>
      <c r="B40" s="36"/>
      <c r="C40" s="36">
        <f t="shared" si="0"/>
        <v>2016</v>
      </c>
      <c r="D40" s="37">
        <f t="shared" si="1"/>
        <v>35</v>
      </c>
      <c r="E40" s="46"/>
      <c r="F40" s="40"/>
      <c r="G40" s="40"/>
      <c r="H40" s="66"/>
      <c r="I40" s="66"/>
      <c r="J40" s="66"/>
      <c r="K40" s="66"/>
      <c r="L40" s="66"/>
      <c r="M40" s="40"/>
      <c r="N40" s="40"/>
      <c r="O40" s="40"/>
      <c r="P40" s="40"/>
      <c r="Q40" s="40"/>
      <c r="R40" s="40"/>
      <c r="S40" s="41"/>
      <c r="T40" s="71"/>
      <c r="U40" s="71"/>
      <c r="V40" s="71"/>
      <c r="W40" s="27">
        <v>62</v>
      </c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</row>
    <row r="41" spans="1:43" ht="15" customHeight="1">
      <c r="A41" s="21"/>
      <c r="B41" s="22"/>
      <c r="C41" s="22">
        <f t="shared" si="0"/>
        <v>2017</v>
      </c>
      <c r="D41" s="23">
        <f t="shared" si="1"/>
        <v>36</v>
      </c>
      <c r="E41" s="44"/>
      <c r="F41" s="27"/>
      <c r="G41" s="27"/>
      <c r="H41" s="64"/>
      <c r="I41" s="64"/>
      <c r="J41" s="64"/>
      <c r="K41" s="64"/>
      <c r="L41" s="64"/>
      <c r="M41" s="27"/>
      <c r="N41" s="27"/>
      <c r="O41" s="27"/>
      <c r="P41" s="27"/>
      <c r="Q41" s="27"/>
      <c r="R41" s="27"/>
      <c r="S41" s="26"/>
      <c r="T41" s="71"/>
      <c r="U41" s="71"/>
      <c r="V41" s="71"/>
      <c r="W41" s="27">
        <v>48</v>
      </c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ht="15" customHeight="1">
      <c r="A42" s="21"/>
      <c r="B42" s="22"/>
      <c r="C42" s="22">
        <f t="shared" si="0"/>
        <v>2018</v>
      </c>
      <c r="D42" s="23">
        <f t="shared" si="1"/>
        <v>37</v>
      </c>
      <c r="E42" s="44"/>
      <c r="F42" s="27"/>
      <c r="G42" s="27"/>
      <c r="H42" s="64"/>
      <c r="I42" s="64"/>
      <c r="J42" s="64"/>
      <c r="K42" s="64"/>
      <c r="L42" s="64"/>
      <c r="M42" s="27"/>
      <c r="N42" s="27"/>
      <c r="O42" s="27"/>
      <c r="P42" s="27"/>
      <c r="Q42" s="27"/>
      <c r="R42" s="27"/>
      <c r="S42" s="26"/>
      <c r="T42" s="71"/>
      <c r="U42" s="71"/>
      <c r="V42" s="71"/>
      <c r="W42" s="83">
        <f>AVERAGE(W32:W41)</f>
        <v>54.3</v>
      </c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1:43" ht="15" customHeight="1">
      <c r="A43" s="21"/>
      <c r="B43" s="22"/>
      <c r="C43" s="22">
        <f t="shared" si="0"/>
        <v>2019</v>
      </c>
      <c r="D43" s="23">
        <f t="shared" si="1"/>
        <v>38</v>
      </c>
      <c r="E43" s="44"/>
      <c r="F43" s="27"/>
      <c r="G43" s="27"/>
      <c r="H43" s="64"/>
      <c r="I43" s="64"/>
      <c r="J43" s="64"/>
      <c r="K43" s="64"/>
      <c r="L43" s="64"/>
      <c r="M43" s="27"/>
      <c r="N43" s="27"/>
      <c r="O43" s="27"/>
      <c r="P43" s="27"/>
      <c r="Q43" s="27"/>
      <c r="R43" s="27"/>
      <c r="S43" s="26"/>
      <c r="T43" s="71"/>
      <c r="U43" s="71"/>
      <c r="V43" s="71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</row>
    <row r="44" spans="1:43" ht="15" customHeight="1">
      <c r="A44" s="28"/>
      <c r="B44" s="29"/>
      <c r="C44" s="29">
        <f t="shared" si="0"/>
        <v>2020</v>
      </c>
      <c r="D44" s="30">
        <f t="shared" si="1"/>
        <v>39</v>
      </c>
      <c r="E44" s="45"/>
      <c r="F44" s="33"/>
      <c r="G44" s="33"/>
      <c r="H44" s="65"/>
      <c r="I44" s="65"/>
      <c r="J44" s="65"/>
      <c r="K44" s="65"/>
      <c r="L44" s="65"/>
      <c r="M44" s="33"/>
      <c r="N44" s="33"/>
      <c r="O44" s="33"/>
      <c r="P44" s="33"/>
      <c r="Q44" s="33"/>
      <c r="R44" s="33"/>
      <c r="S44" s="34"/>
      <c r="T44" s="71"/>
      <c r="U44" s="71"/>
      <c r="V44" s="71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  <row r="45" spans="1:43" ht="15" customHeight="1">
      <c r="A45" s="35"/>
      <c r="B45" s="36"/>
      <c r="C45" s="36">
        <f t="shared" si="0"/>
        <v>2021</v>
      </c>
      <c r="D45" s="37">
        <f t="shared" si="1"/>
        <v>40</v>
      </c>
      <c r="E45" s="46"/>
      <c r="F45" s="40"/>
      <c r="G45" s="40"/>
      <c r="H45" s="66"/>
      <c r="I45" s="66"/>
      <c r="J45" s="66"/>
      <c r="K45" s="66"/>
      <c r="L45" s="66"/>
      <c r="M45" s="40"/>
      <c r="N45" s="40"/>
      <c r="O45" s="40"/>
      <c r="P45" s="40"/>
      <c r="Q45" s="40"/>
      <c r="R45" s="40"/>
      <c r="S45" s="41"/>
      <c r="T45" s="71"/>
      <c r="U45" s="71"/>
      <c r="V45" s="71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1:43" ht="15" customHeight="1">
      <c r="A46" s="21"/>
      <c r="B46" s="22"/>
      <c r="C46" s="22">
        <f t="shared" si="0"/>
        <v>2022</v>
      </c>
      <c r="D46" s="23">
        <f t="shared" si="1"/>
        <v>41</v>
      </c>
      <c r="E46" s="44"/>
      <c r="F46" s="27"/>
      <c r="G46" s="27"/>
      <c r="H46" s="64"/>
      <c r="I46" s="64"/>
      <c r="J46" s="64"/>
      <c r="K46" s="64"/>
      <c r="L46" s="64"/>
      <c r="M46" s="27"/>
      <c r="N46" s="27"/>
      <c r="O46" s="27"/>
      <c r="P46" s="27"/>
      <c r="Q46" s="27"/>
      <c r="R46" s="27"/>
      <c r="S46" s="26"/>
      <c r="T46" s="71"/>
      <c r="U46" s="71"/>
      <c r="V46" s="71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1:43" ht="15" customHeight="1">
      <c r="A47" s="21"/>
      <c r="B47" s="22"/>
      <c r="C47" s="22">
        <f t="shared" si="0"/>
        <v>2023</v>
      </c>
      <c r="D47" s="23">
        <f t="shared" si="1"/>
        <v>42</v>
      </c>
      <c r="E47" s="44"/>
      <c r="F47" s="27"/>
      <c r="G47" s="27"/>
      <c r="H47" s="64"/>
      <c r="I47" s="64"/>
      <c r="J47" s="64"/>
      <c r="K47" s="64"/>
      <c r="L47" s="64"/>
      <c r="M47" s="27"/>
      <c r="N47" s="27"/>
      <c r="O47" s="27"/>
      <c r="P47" s="27"/>
      <c r="Q47" s="27"/>
      <c r="R47" s="27"/>
      <c r="S47" s="26"/>
      <c r="T47" s="71"/>
      <c r="U47" s="71"/>
      <c r="V47" s="71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ht="15" customHeight="1">
      <c r="A48" s="21"/>
      <c r="B48" s="22"/>
      <c r="C48" s="22">
        <f t="shared" si="0"/>
        <v>2024</v>
      </c>
      <c r="D48" s="23">
        <f t="shared" si="1"/>
        <v>43</v>
      </c>
      <c r="E48" s="44"/>
      <c r="F48" s="27"/>
      <c r="G48" s="27"/>
      <c r="H48" s="64"/>
      <c r="I48" s="64"/>
      <c r="J48" s="64"/>
      <c r="K48" s="64"/>
      <c r="L48" s="64"/>
      <c r="M48" s="27"/>
      <c r="N48" s="27"/>
      <c r="O48" s="27"/>
      <c r="P48" s="27"/>
      <c r="Q48" s="27"/>
      <c r="R48" s="27"/>
      <c r="S48" s="26"/>
      <c r="T48" s="71"/>
      <c r="U48" s="71"/>
      <c r="V48" s="71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ht="15" customHeight="1" thickBot="1">
      <c r="A49" s="28"/>
      <c r="B49" s="29"/>
      <c r="C49" s="29">
        <f t="shared" si="0"/>
        <v>2025</v>
      </c>
      <c r="D49" s="30">
        <f t="shared" si="1"/>
        <v>44</v>
      </c>
      <c r="E49" s="45"/>
      <c r="F49" s="33"/>
      <c r="G49" s="33"/>
      <c r="H49" s="65"/>
      <c r="I49" s="65"/>
      <c r="J49" s="65"/>
      <c r="K49" s="65"/>
      <c r="L49" s="65"/>
      <c r="M49" s="33"/>
      <c r="N49" s="33"/>
      <c r="O49" s="33"/>
      <c r="P49" s="33"/>
      <c r="Q49" s="33"/>
      <c r="R49" s="33"/>
      <c r="S49" s="34"/>
      <c r="T49" s="71"/>
      <c r="U49" s="71"/>
      <c r="V49" s="71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ht="15" customHeight="1" thickTop="1">
      <c r="A50" s="91" t="s">
        <v>19</v>
      </c>
      <c r="B50" s="92"/>
      <c r="C50" s="92"/>
      <c r="D50" s="93"/>
      <c r="E50" s="47">
        <f t="shared" ref="E50:P50" si="2">SUM(E6:E49)</f>
        <v>445827</v>
      </c>
      <c r="F50" s="48">
        <f t="shared" si="2"/>
        <v>1540</v>
      </c>
      <c r="G50" s="48">
        <f t="shared" si="2"/>
        <v>1220</v>
      </c>
      <c r="H50" s="48">
        <f t="shared" si="2"/>
        <v>1517.5</v>
      </c>
      <c r="I50" s="48">
        <f t="shared" si="2"/>
        <v>2809.5</v>
      </c>
      <c r="J50" s="48">
        <f t="shared" si="2"/>
        <v>988.75</v>
      </c>
      <c r="K50" s="48">
        <f t="shared" si="2"/>
        <v>15055.3</v>
      </c>
      <c r="L50" s="48">
        <f t="shared" si="2"/>
        <v>920.75</v>
      </c>
      <c r="M50" s="48">
        <f t="shared" si="2"/>
        <v>148</v>
      </c>
      <c r="N50" s="48">
        <f t="shared" si="2"/>
        <v>388</v>
      </c>
      <c r="O50" s="48">
        <f t="shared" si="2"/>
        <v>-413</v>
      </c>
      <c r="P50" s="48">
        <f t="shared" si="2"/>
        <v>-133</v>
      </c>
      <c r="Q50" s="48"/>
      <c r="R50" s="48"/>
      <c r="S50" s="49"/>
      <c r="T50" s="71"/>
      <c r="U50" s="71"/>
      <c r="V50" s="71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 ht="15" customHeight="1">
      <c r="A51" s="85" t="s">
        <v>20</v>
      </c>
      <c r="B51" s="86"/>
      <c r="C51" s="86"/>
      <c r="D51" s="87"/>
      <c r="E51" s="50">
        <f t="shared" ref="E51:P51" si="3">COUNT(E6:E49)</f>
        <v>34</v>
      </c>
      <c r="F51" s="51">
        <f t="shared" si="3"/>
        <v>34</v>
      </c>
      <c r="G51" s="51">
        <f t="shared" si="3"/>
        <v>34</v>
      </c>
      <c r="H51" s="51">
        <f t="shared" si="3"/>
        <v>34</v>
      </c>
      <c r="I51" s="51">
        <f t="shared" si="3"/>
        <v>34</v>
      </c>
      <c r="J51" s="51">
        <f t="shared" si="3"/>
        <v>34</v>
      </c>
      <c r="K51" s="51">
        <f t="shared" si="3"/>
        <v>34</v>
      </c>
      <c r="L51" s="51">
        <f t="shared" si="3"/>
        <v>34</v>
      </c>
      <c r="M51" s="51">
        <f t="shared" si="3"/>
        <v>34</v>
      </c>
      <c r="N51" s="51">
        <f t="shared" si="3"/>
        <v>34</v>
      </c>
      <c r="O51" s="51">
        <f t="shared" si="3"/>
        <v>34</v>
      </c>
      <c r="P51" s="51">
        <f t="shared" si="3"/>
        <v>34</v>
      </c>
      <c r="Q51" s="51"/>
      <c r="R51" s="51"/>
      <c r="S51" s="52"/>
      <c r="T51" s="71"/>
      <c r="U51" s="71"/>
      <c r="V51" s="71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ht="15" customHeight="1">
      <c r="A52" s="85" t="s">
        <v>21</v>
      </c>
      <c r="B52" s="86"/>
      <c r="C52" s="86"/>
      <c r="D52" s="87"/>
      <c r="E52" s="50">
        <f t="shared" ref="E52:P52" si="4">E50/E51</f>
        <v>13112.558823529413</v>
      </c>
      <c r="F52" s="51">
        <f t="shared" si="4"/>
        <v>45.294117647058826</v>
      </c>
      <c r="G52" s="51">
        <f t="shared" si="4"/>
        <v>35.882352941176471</v>
      </c>
      <c r="H52" s="51">
        <f t="shared" si="4"/>
        <v>44.632352941176471</v>
      </c>
      <c r="I52" s="51">
        <f t="shared" si="4"/>
        <v>82.632352941176464</v>
      </c>
      <c r="J52" s="51">
        <f t="shared" si="4"/>
        <v>29.080882352941178</v>
      </c>
      <c r="K52" s="51">
        <f t="shared" si="4"/>
        <v>442.80294117647054</v>
      </c>
      <c r="L52" s="51">
        <f t="shared" si="4"/>
        <v>27.080882352941178</v>
      </c>
      <c r="M52" s="51">
        <f t="shared" si="4"/>
        <v>4.3529411764705879</v>
      </c>
      <c r="N52" s="51">
        <f t="shared" si="4"/>
        <v>11.411764705882353</v>
      </c>
      <c r="O52" s="51">
        <f t="shared" si="4"/>
        <v>-12.147058823529411</v>
      </c>
      <c r="P52" s="51">
        <f t="shared" si="4"/>
        <v>-3.9117647058823528</v>
      </c>
      <c r="Q52" s="51"/>
      <c r="R52" s="51"/>
      <c r="S52" s="52"/>
      <c r="T52" s="71"/>
      <c r="U52" s="71"/>
      <c r="V52" s="71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ht="15" customHeight="1">
      <c r="A53" s="85" t="s">
        <v>22</v>
      </c>
      <c r="B53" s="86"/>
      <c r="C53" s="86"/>
      <c r="D53" s="87"/>
      <c r="E53" s="53">
        <f>((E39-E38)/E38)</f>
        <v>3.8676558489504589E-2</v>
      </c>
      <c r="F53" s="53">
        <f t="shared" ref="F53:P53" si="5">((F39-F38)/F38)</f>
        <v>-3.7735849056603772E-2</v>
      </c>
      <c r="G53" s="53">
        <f t="shared" si="5"/>
        <v>-7.4999999999999997E-2</v>
      </c>
      <c r="H53" s="53">
        <f t="shared" si="5"/>
        <v>-0.1388888888888889</v>
      </c>
      <c r="I53" s="53">
        <f t="shared" si="5"/>
        <v>-0.14835164835164835</v>
      </c>
      <c r="J53" s="53">
        <f t="shared" si="5"/>
        <v>0.14864864864864866</v>
      </c>
      <c r="K53" s="53">
        <f t="shared" si="5"/>
        <v>0.15863141524105753</v>
      </c>
      <c r="L53" s="53">
        <f t="shared" si="5"/>
        <v>-0.23387096774193547</v>
      </c>
      <c r="M53" s="53" t="e">
        <f t="shared" si="5"/>
        <v>#DIV/0!</v>
      </c>
      <c r="N53" s="53">
        <f t="shared" si="5"/>
        <v>-0.6</v>
      </c>
      <c r="O53" s="53">
        <f t="shared" si="5"/>
        <v>2.75</v>
      </c>
      <c r="P53" s="53">
        <f t="shared" si="5"/>
        <v>-0.5</v>
      </c>
      <c r="Q53" s="54"/>
      <c r="R53" s="54"/>
      <c r="S53" s="55"/>
      <c r="T53" s="73"/>
      <c r="U53" s="73"/>
      <c r="V53" s="73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 ht="15" customHeight="1" thickBot="1">
      <c r="A54" s="88" t="s">
        <v>23</v>
      </c>
      <c r="B54" s="89"/>
      <c r="C54" s="89"/>
      <c r="D54" s="90"/>
      <c r="E54" s="56">
        <f>(E39-AVERAGE(E6:E38))/(AVERAGE(E6:E38))</f>
        <v>1.341786656289186</v>
      </c>
      <c r="F54" s="56">
        <f t="shared" ref="F54:P54" si="6">(F39-AVERAGE(F6:F38))/(AVERAGE(F6:F38))</f>
        <v>0.13028878441907313</v>
      </c>
      <c r="G54" s="56">
        <f t="shared" si="6"/>
        <v>3.2121724429416659E-2</v>
      </c>
      <c r="H54" s="56">
        <f t="shared" si="6"/>
        <v>4.3167912984364329E-2</v>
      </c>
      <c r="I54" s="56">
        <f t="shared" si="6"/>
        <v>-6.3872620790629511E-2</v>
      </c>
      <c r="J54" s="56">
        <f t="shared" si="6"/>
        <v>0.48216644649933943</v>
      </c>
      <c r="K54" s="56">
        <f t="shared" si="6"/>
        <v>0.71799333347309291</v>
      </c>
      <c r="L54" s="56">
        <f t="shared" si="6"/>
        <v>0.79501860864586327</v>
      </c>
      <c r="M54" s="56">
        <f t="shared" si="6"/>
        <v>-1</v>
      </c>
      <c r="N54" s="56">
        <f t="shared" si="6"/>
        <v>-0.82901554404145084</v>
      </c>
      <c r="O54" s="56">
        <f t="shared" si="6"/>
        <v>0.24371859296482412</v>
      </c>
      <c r="P54" s="56">
        <f t="shared" si="6"/>
        <v>-1.4888888888888889</v>
      </c>
      <c r="Q54" s="56"/>
      <c r="R54" s="56"/>
      <c r="S54" s="57"/>
      <c r="T54" s="73"/>
      <c r="U54" s="73"/>
      <c r="V54" s="73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ht="13" thickTop="1">
      <c r="A55" s="81"/>
      <c r="B55" s="58"/>
    </row>
    <row r="58" spans="1:43" ht="15" customHeight="1"/>
    <row r="59" spans="1:43" ht="15" customHeight="1">
      <c r="F59" s="59"/>
    </row>
    <row r="60" spans="1:43" ht="15" customHeight="1"/>
  </sheetData>
  <mergeCells count="7">
    <mergeCell ref="A1:S1"/>
    <mergeCell ref="A2:S2"/>
    <mergeCell ref="A53:D53"/>
    <mergeCell ref="A54:D54"/>
    <mergeCell ref="A51:D51"/>
    <mergeCell ref="A50:D50"/>
    <mergeCell ref="A52:D52"/>
  </mergeCells>
  <phoneticPr fontId="0" type="noConversion"/>
  <pageMargins left="0.5" right="0.5" top="1" bottom="0.5" header="0.5" footer="0.5"/>
  <pageSetup scale="60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Statistics-Weather</vt:lpstr>
    </vt:vector>
  </TitlesOfParts>
  <Company>Medicine Hat Interpretive Program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Medicine Hat Interpretive Program</dc:creator>
  <cp:lastModifiedBy>MHIP</cp:lastModifiedBy>
  <cp:lastPrinted>2007-12-18T21:47:18Z</cp:lastPrinted>
  <dcterms:created xsi:type="dcterms:W3CDTF">2007-12-16T22:55:46Z</dcterms:created>
  <dcterms:modified xsi:type="dcterms:W3CDTF">2015-12-27T23:14:33Z</dcterms:modified>
</cp:coreProperties>
</file>